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3885" windowWidth="19140" windowHeight="6840"/>
  </bookViews>
  <sheets>
    <sheet name="ÚJ TÁBLA" sheetId="1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1" i="18" l="1"/>
  <c r="F16" i="18"/>
  <c r="F7" i="18"/>
  <c r="F6" i="18"/>
  <c r="F5" i="18"/>
</calcChain>
</file>

<file path=xl/comments1.xml><?xml version="1.0" encoding="utf-8"?>
<comments xmlns="http://schemas.openxmlformats.org/spreadsheetml/2006/main">
  <authors>
    <author>Moldován - Széplaki Szilvia</author>
  </authors>
  <commentList>
    <comment ref="E18" authorId="0">
      <text>
        <r>
          <rPr>
            <b/>
            <sz val="9"/>
            <color indexed="81"/>
            <rFont val="Tahoma"/>
            <family val="2"/>
            <charset val="238"/>
          </rPr>
          <t>Moldován - Széplaki Szilvia:</t>
        </r>
        <r>
          <rPr>
            <sz val="9"/>
            <color indexed="81"/>
            <rFont val="Tahoma"/>
            <family val="2"/>
            <charset val="238"/>
          </rPr>
          <t xml:space="preserve">
közbeszerzési díj Okfon</t>
        </r>
      </text>
    </comment>
  </commentList>
</comments>
</file>

<file path=xl/sharedStrings.xml><?xml version="1.0" encoding="utf-8"?>
<sst xmlns="http://schemas.openxmlformats.org/spreadsheetml/2006/main" count="122" uniqueCount="82">
  <si>
    <t>KAV Közlekedési Alkalmassági és Vizsgaközpont Nonrofit Korlátolt Felelősségű Társaság  hatályos szerződései
a 2009. évi CXXII. törvény szerinti adatszolgáltatási kötelezettség alapján</t>
  </si>
  <si>
    <t>Szerződő fél megnevezése</t>
  </si>
  <si>
    <t>Szerződés típusa</t>
  </si>
  <si>
    <t>Szerződés tárgya</t>
  </si>
  <si>
    <t>Szerződés nettó keretösszege</t>
  </si>
  <si>
    <t>Szerződés hatálya</t>
  </si>
  <si>
    <t>Vállalkozási szerződés</t>
  </si>
  <si>
    <t>Hálózati aktív eszközök beszerzése és kapcsolódó szolgáltatások</t>
  </si>
  <si>
    <t>Bérleti szerződés</t>
  </si>
  <si>
    <t>Szolgáltatási szerződés</t>
  </si>
  <si>
    <t>KAV szerverek és kapcsolódó elemei; hardver, szoftver, rendszerelemek, illetve vonatkozó rendszermérnöki bevezetési és támogatási tevékenység beszerzése</t>
  </si>
  <si>
    <t>Megbízási szerződés</t>
  </si>
  <si>
    <t>Megrendelés</t>
  </si>
  <si>
    <t>KEF Közbeszerzési és Ellátási Főigazgatóság</t>
  </si>
  <si>
    <t>Ingatlanhasználati és szolgáltatási megállapodás</t>
  </si>
  <si>
    <t>határozatlan</t>
  </si>
  <si>
    <t>Flórián téri irodaház bérlése</t>
  </si>
  <si>
    <t>Touch monitorok beszerzése</t>
  </si>
  <si>
    <t>Colorspectrum Kft.</t>
  </si>
  <si>
    <t>ETIAM Kft.</t>
  </si>
  <si>
    <t>Kliens és szerver licenszek beszerzése</t>
  </si>
  <si>
    <t>Szállítási szerződés</t>
  </si>
  <si>
    <t>Önálló informatikai hálózata kialakítása</t>
  </si>
  <si>
    <t>Rendszer és infrastuktúra támogatás</t>
  </si>
  <si>
    <t>-</t>
  </si>
  <si>
    <t>Telephelyi ITBT eszköz hardver és szolgáltatás</t>
  </si>
  <si>
    <t>Szerverek és tárolók valamint  ezekhez kapcsolódó szolgáltatások beszerzése</t>
  </si>
  <si>
    <t>Adásvételi szerződés</t>
  </si>
  <si>
    <t>közbeszerzési eljárások lebonyolítása</t>
  </si>
  <si>
    <t>Porsche Lízing Szolgáltató Kft.</t>
  </si>
  <si>
    <t>Gépjármű flottaüzemeltetés</t>
  </si>
  <si>
    <t>keretösszeg  erejéig</t>
  </si>
  <si>
    <t>2022. április</t>
  </si>
  <si>
    <t>Mindenamiiroda Kft.</t>
  </si>
  <si>
    <t>Criterion Készpénzlogisztikai Kft.</t>
  </si>
  <si>
    <t>Nexon Kft.</t>
  </si>
  <si>
    <t>Szofvtver bérlés és követés/NEXON Bér</t>
  </si>
  <si>
    <t>Szerződés/megrendelés megkötésének/ utolsó módosításának dátuma</t>
  </si>
  <si>
    <t>Okfon Közbeszerzési és Szolgáltatási Zrt.</t>
  </si>
  <si>
    <t>Gál és Társai Ügyvédi Iroda</t>
  </si>
  <si>
    <t>Jogi tanácsadás KAV részére</t>
  </si>
  <si>
    <t>Pénz és értékszállítási tevékenység ellátása</t>
  </si>
  <si>
    <t>Bizalom Vagyonvédelmi Szolgáltató Zrt</t>
  </si>
  <si>
    <t>Pénzjegynyomda Zrt.</t>
  </si>
  <si>
    <t>Higiéniai termékek beszerzése</t>
  </si>
  <si>
    <t>Homogén Multifunkciós eszközök és eredeti kellékanyagok beszerzése</t>
  </si>
  <si>
    <t>58 546 128 Ft/év</t>
  </si>
  <si>
    <t>keretösszeg  erejéig/
2023.04.07</t>
  </si>
  <si>
    <t>ALOHA Informatikai Kereskedelmi és Szolgáltató Kft.</t>
  </si>
  <si>
    <t>Budapesti Ingatlan Hasznosítási és fejlesztési Nyrt.</t>
  </si>
  <si>
    <t>DELTA Systems Kft.</t>
  </si>
  <si>
    <t>M &amp; S Informatikai Zrt.</t>
  </si>
  <si>
    <t>IT Biztonságtechnikai megoldások és kapcsolódó szolgáltatások beszerzése</t>
  </si>
  <si>
    <t>2021.06.30. napjáig felhasznált nettó összeg</t>
  </si>
  <si>
    <t xml:space="preserve">Hálózati aktív eszközök beszerzése </t>
  </si>
  <si>
    <t>Őrzés-védelem, távfelügyelet</t>
  </si>
  <si>
    <t>117 971 910 Ft/év</t>
  </si>
  <si>
    <t>124 443 838Ft/év</t>
  </si>
  <si>
    <t>Eljárás típusa</t>
  </si>
  <si>
    <t xml:space="preserve">Kbt. 112. § (1) bekezdés b) pontja szerinti nyílt közbeszerzési eljárás </t>
  </si>
  <si>
    <t>Központosított közbeszerzési eljárás keretein belül - KM0105NET18</t>
  </si>
  <si>
    <t>Központosított közbeszerzési eljárás keretein belül - KM0104ITBT17</t>
  </si>
  <si>
    <t>Keretmegállapodásos eljárás 2. rész - KM0105NET18</t>
  </si>
  <si>
    <t>Kbt. Második Rész szerinti nyílt eljárás</t>
  </si>
  <si>
    <t>Keretmegállapodásos eljárás 2. rész - KM01SRVT17</t>
  </si>
  <si>
    <t>Kbt. 113. § (1) bekezdés szerinti közbeszerzési eljárás eredményeként</t>
  </si>
  <si>
    <t xml:space="preserve">Megrendelés </t>
  </si>
  <si>
    <t xml:space="preserve">Adásvételi szerződés </t>
  </si>
  <si>
    <t xml:space="preserve">Szolgáltatási szerződés </t>
  </si>
  <si>
    <t xml:space="preserve">Szoftverbérlet és követési szerződés </t>
  </si>
  <si>
    <t xml:space="preserve">Vállalkozási szerződés </t>
  </si>
  <si>
    <t>Kbt. 112. § (1) bekezdés b) pontja szerinti nyílt közbeszerzési eljárás eredményeként</t>
  </si>
  <si>
    <r>
      <t>15 000 000 Ft/</t>
    </r>
    <r>
      <rPr>
        <sz val="10"/>
        <rFont val="Calibri"/>
        <family val="2"/>
        <charset val="238"/>
        <scheme val="minor"/>
      </rPr>
      <t>szerződés időtartamára</t>
    </r>
  </si>
  <si>
    <t xml:space="preserve">Szállítási szerződés </t>
  </si>
  <si>
    <t>„A” típusú okmányvédelmi kategóriába sorolt  biztonsági okmányok előállítása és kapcsolódó szolgáltatások beszerzése</t>
  </si>
  <si>
    <r>
      <t>195 000 000 Ft/</t>
    </r>
    <r>
      <rPr>
        <sz val="9"/>
        <rFont val="Calibri"/>
        <family val="2"/>
        <charset val="238"/>
        <scheme val="minor"/>
      </rPr>
      <t>szerződés időtartamára</t>
    </r>
  </si>
  <si>
    <t>250/2014. (X.02.) Kormányrendelet 3. § (1) a) pontja alapján</t>
  </si>
  <si>
    <t>Kbt. 111. § h) pontja alapján</t>
  </si>
  <si>
    <t>Kbt. 111. § c) pontja alapján</t>
  </si>
  <si>
    <t>Kbt. 9. § (8) a) pontja alapján</t>
  </si>
  <si>
    <t>Kbt. 111. § (i) pontja alapján</t>
  </si>
  <si>
    <t>Belső szabályzat szerinti közbeszerzési értékhatár alatti beszerzési eljárás - ajánlatkérés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</si>
</sst>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/>
    <xf numFmtId="14" fontId="1" fillId="0" borderId="2" xfId="0" applyNumberFormat="1" applyFont="1" applyFill="1" applyBorder="1"/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Continuous" wrapText="1"/>
    </xf>
    <xf numFmtId="0" fontId="5" fillId="0" borderId="11" xfId="0" applyFont="1" applyBorder="1" applyAlignment="1">
      <alignment horizontal="centerContinuous" wrapText="1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/>
    <xf numFmtId="164" fontId="1" fillId="0" borderId="2" xfId="0" applyNumberFormat="1" applyFont="1" applyFill="1" applyBorder="1" applyAlignment="1"/>
    <xf numFmtId="14" fontId="1" fillId="0" borderId="2" xfId="0" applyNumberFormat="1" applyFont="1" applyBorder="1" applyAlignment="1">
      <alignment vertical="center"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Border="1"/>
    <xf numFmtId="164" fontId="1" fillId="0" borderId="2" xfId="0" applyNumberFormat="1" applyFont="1" applyBorder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2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/>
    <xf numFmtId="14" fontId="1" fillId="0" borderId="5" xfId="0" applyNumberFormat="1" applyFont="1" applyBorder="1"/>
    <xf numFmtId="0" fontId="1" fillId="0" borderId="6" xfId="0" applyFont="1" applyBorder="1" applyAlignment="1">
      <alignment horizontal="center"/>
    </xf>
  </cellXfs>
  <cellStyles count="1">
    <cellStyle name="Normál" xfId="0" builtinId="0"/>
  </cellStyles>
  <dxfs count="30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zuri\AppData\Local\Microsoft\Windows\INetCache\Content.Outlook\21GAFINB\Alapt&#225;bla_K&#246;zz&#233;t&#233;telhez%20szerz&#337;d&#233;sek%202021.II.%20negyed&#233;vM&#211;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J TÁBLA"/>
      <sheetName val="TÁBLÁZAT"/>
      <sheetName val="aloha"/>
      <sheetName val="BIF"/>
      <sheetName val="Colorspetrum"/>
      <sheetName val="delta System"/>
      <sheetName val="ETIAM"/>
      <sheetName val="Okfon"/>
      <sheetName val="KEF"/>
      <sheetName val="Porsche"/>
      <sheetName val="Bizalom Zrt."/>
      <sheetName val="Mindeniiroda"/>
      <sheetName val="Pénznyomda"/>
      <sheetName val="Criterion"/>
      <sheetName val="nexon"/>
      <sheetName val="Gál és Társa"/>
      <sheetName val="M&amp;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>
            <v>118857902.36220472</v>
          </cell>
        </row>
      </sheetData>
      <sheetData sheetId="7">
        <row r="10">
          <cell r="J10">
            <v>2950000</v>
          </cell>
        </row>
        <row r="11">
          <cell r="J11">
            <v>540000</v>
          </cell>
        </row>
        <row r="19">
          <cell r="N19">
            <v>24950000</v>
          </cell>
        </row>
      </sheetData>
      <sheetData sheetId="8"/>
      <sheetData sheetId="9"/>
      <sheetData sheetId="10"/>
      <sheetData sheetId="11"/>
      <sheetData sheetId="12"/>
      <sheetData sheetId="13">
        <row r="14">
          <cell r="M14">
            <v>6637728</v>
          </cell>
        </row>
      </sheetData>
      <sheetData sheetId="14"/>
      <sheetData sheetId="15">
        <row r="2">
          <cell r="O2">
            <v>5025000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tabSelected="1" workbookViewId="0">
      <selection activeCell="B7" sqref="B7"/>
    </sheetView>
  </sheetViews>
  <sheetFormatPr defaultRowHeight="15" x14ac:dyDescent="0.25"/>
  <cols>
    <col min="1" max="1" width="48" style="6" bestFit="1" customWidth="1"/>
    <col min="2" max="2" width="48" style="6" customWidth="1"/>
    <col min="3" max="3" width="27.7109375" style="6" customWidth="1"/>
    <col min="4" max="4" width="40.28515625" style="6" bestFit="1" customWidth="1"/>
    <col min="5" max="5" width="22.7109375" style="6" customWidth="1"/>
    <col min="6" max="6" width="13.5703125" style="6" customWidth="1"/>
    <col min="7" max="7" width="20" style="6" customWidth="1"/>
    <col min="8" max="8" width="18.140625" style="8" customWidth="1"/>
    <col min="9" max="16384" width="9.140625" style="6"/>
  </cols>
  <sheetData>
    <row r="1" spans="1:8" ht="15.75" thickBot="1" x14ac:dyDescent="0.3"/>
    <row r="2" spans="1:8" ht="30" x14ac:dyDescent="0.25">
      <c r="A2" s="9" t="s">
        <v>0</v>
      </c>
      <c r="B2" s="10"/>
      <c r="C2" s="11"/>
      <c r="D2" s="11"/>
      <c r="E2" s="11"/>
      <c r="F2" s="11"/>
      <c r="G2" s="11"/>
      <c r="H2" s="12"/>
    </row>
    <row r="3" spans="1:8" ht="59.25" customHeight="1" x14ac:dyDescent="0.25">
      <c r="A3" s="13" t="s">
        <v>1</v>
      </c>
      <c r="B3" s="14" t="s">
        <v>58</v>
      </c>
      <c r="C3" s="15" t="s">
        <v>2</v>
      </c>
      <c r="D3" s="15" t="s">
        <v>3</v>
      </c>
      <c r="E3" s="15" t="s">
        <v>4</v>
      </c>
      <c r="F3" s="15" t="s">
        <v>53</v>
      </c>
      <c r="G3" s="15" t="s">
        <v>37</v>
      </c>
      <c r="H3" s="16" t="s">
        <v>5</v>
      </c>
    </row>
    <row r="4" spans="1:8" ht="30" x14ac:dyDescent="0.25">
      <c r="A4" s="17" t="s">
        <v>13</v>
      </c>
      <c r="B4" s="7" t="s">
        <v>76</v>
      </c>
      <c r="C4" s="18" t="s">
        <v>9</v>
      </c>
      <c r="D4" s="2" t="s">
        <v>14</v>
      </c>
      <c r="E4" s="19" t="s">
        <v>56</v>
      </c>
      <c r="F4" s="20">
        <v>79942096</v>
      </c>
      <c r="G4" s="4">
        <v>43466</v>
      </c>
      <c r="H4" s="5" t="s">
        <v>15</v>
      </c>
    </row>
    <row r="5" spans="1:8" ht="30" x14ac:dyDescent="0.25">
      <c r="A5" s="17" t="s">
        <v>38</v>
      </c>
      <c r="B5" s="18" t="s">
        <v>77</v>
      </c>
      <c r="C5" s="18" t="s">
        <v>11</v>
      </c>
      <c r="D5" s="2" t="s">
        <v>28</v>
      </c>
      <c r="E5" s="3">
        <v>25000000</v>
      </c>
      <c r="F5" s="21">
        <f>[1]Okfon!N19</f>
        <v>24950000</v>
      </c>
      <c r="G5" s="22">
        <v>43544</v>
      </c>
      <c r="H5" s="23" t="s">
        <v>31</v>
      </c>
    </row>
    <row r="6" spans="1:8" x14ac:dyDescent="0.25">
      <c r="A6" s="17" t="s">
        <v>39</v>
      </c>
      <c r="B6" s="18" t="s">
        <v>78</v>
      </c>
      <c r="C6" s="24" t="s">
        <v>11</v>
      </c>
      <c r="D6" s="25" t="s">
        <v>40</v>
      </c>
      <c r="E6" s="26" t="s">
        <v>24</v>
      </c>
      <c r="F6" s="21">
        <f>'[1]Gál és Társa'!O2</f>
        <v>5025000</v>
      </c>
      <c r="G6" s="22">
        <v>43570</v>
      </c>
      <c r="H6" s="27">
        <v>44301</v>
      </c>
    </row>
    <row r="7" spans="1:8" ht="30" x14ac:dyDescent="0.25">
      <c r="A7" s="17" t="s">
        <v>34</v>
      </c>
      <c r="B7" s="7" t="s">
        <v>65</v>
      </c>
      <c r="C7" s="7" t="s">
        <v>70</v>
      </c>
      <c r="D7" s="28" t="s">
        <v>41</v>
      </c>
      <c r="E7" s="26" t="s">
        <v>24</v>
      </c>
      <c r="F7" s="21">
        <f>[1]Criterion!M14</f>
        <v>6637728</v>
      </c>
      <c r="G7" s="29">
        <v>43900</v>
      </c>
      <c r="H7" s="30">
        <v>44722</v>
      </c>
    </row>
    <row r="8" spans="1:8" x14ac:dyDescent="0.25">
      <c r="A8" s="31" t="s">
        <v>49</v>
      </c>
      <c r="B8" s="18" t="s">
        <v>79</v>
      </c>
      <c r="C8" s="18" t="s">
        <v>8</v>
      </c>
      <c r="D8" s="2" t="s">
        <v>16</v>
      </c>
      <c r="E8" s="19" t="s">
        <v>57</v>
      </c>
      <c r="F8" s="20">
        <v>114745987</v>
      </c>
      <c r="G8" s="4">
        <v>43935</v>
      </c>
      <c r="H8" s="5">
        <v>45747</v>
      </c>
    </row>
    <row r="9" spans="1:8" ht="30" x14ac:dyDescent="0.25">
      <c r="A9" s="17" t="s">
        <v>35</v>
      </c>
      <c r="B9" s="32" t="s">
        <v>71</v>
      </c>
      <c r="C9" s="32" t="s">
        <v>69</v>
      </c>
      <c r="D9" s="2" t="s">
        <v>36</v>
      </c>
      <c r="E9" s="26" t="s">
        <v>24</v>
      </c>
      <c r="F9" s="21">
        <v>6987680</v>
      </c>
      <c r="G9" s="33">
        <v>43970</v>
      </c>
      <c r="H9" s="30">
        <v>44347</v>
      </c>
    </row>
    <row r="10" spans="1:8" ht="30" x14ac:dyDescent="0.25">
      <c r="A10" s="17" t="s">
        <v>18</v>
      </c>
      <c r="B10" s="7" t="s">
        <v>60</v>
      </c>
      <c r="C10" s="7" t="s">
        <v>68</v>
      </c>
      <c r="D10" s="2" t="s">
        <v>45</v>
      </c>
      <c r="E10" s="3">
        <v>66904476</v>
      </c>
      <c r="F10" s="34">
        <v>45280807.606299214</v>
      </c>
      <c r="G10" s="4">
        <v>44069</v>
      </c>
      <c r="H10" s="5">
        <v>44911</v>
      </c>
    </row>
    <row r="11" spans="1:8" ht="30" x14ac:dyDescent="0.25">
      <c r="A11" s="17" t="s">
        <v>48</v>
      </c>
      <c r="B11" s="7" t="s">
        <v>60</v>
      </c>
      <c r="C11" s="7" t="s">
        <v>66</v>
      </c>
      <c r="D11" s="2" t="s">
        <v>7</v>
      </c>
      <c r="E11" s="3">
        <v>66162765</v>
      </c>
      <c r="F11" s="21">
        <v>66162765.26077804</v>
      </c>
      <c r="G11" s="4">
        <v>44085</v>
      </c>
      <c r="H11" s="23" t="s">
        <v>31</v>
      </c>
    </row>
    <row r="12" spans="1:8" ht="60" x14ac:dyDescent="0.25">
      <c r="A12" s="17" t="s">
        <v>50</v>
      </c>
      <c r="B12" s="7" t="s">
        <v>61</v>
      </c>
      <c r="C12" s="7" t="s">
        <v>66</v>
      </c>
      <c r="D12" s="2" t="s">
        <v>10</v>
      </c>
      <c r="E12" s="3">
        <v>27676304</v>
      </c>
      <c r="F12" s="34">
        <v>27676303.844372354</v>
      </c>
      <c r="G12" s="4">
        <v>44126</v>
      </c>
      <c r="H12" s="23" t="s">
        <v>31</v>
      </c>
    </row>
    <row r="13" spans="1:8" ht="30" x14ac:dyDescent="0.25">
      <c r="A13" s="17" t="s">
        <v>48</v>
      </c>
      <c r="B13" s="7" t="s">
        <v>60</v>
      </c>
      <c r="C13" s="7" t="s">
        <v>66</v>
      </c>
      <c r="D13" s="2" t="s">
        <v>23</v>
      </c>
      <c r="E13" s="3">
        <v>64086720</v>
      </c>
      <c r="F13" s="21">
        <v>31938641.346302301</v>
      </c>
      <c r="G13" s="4">
        <v>44148</v>
      </c>
      <c r="H13" s="23" t="s">
        <v>31</v>
      </c>
    </row>
    <row r="14" spans="1:8" ht="30" x14ac:dyDescent="0.25">
      <c r="A14" s="17" t="s">
        <v>48</v>
      </c>
      <c r="B14" s="7" t="s">
        <v>60</v>
      </c>
      <c r="C14" s="7" t="s">
        <v>66</v>
      </c>
      <c r="D14" s="2" t="s">
        <v>22</v>
      </c>
      <c r="E14" s="3">
        <v>61421110</v>
      </c>
      <c r="F14" s="21">
        <v>61421110</v>
      </c>
      <c r="G14" s="4">
        <v>44151</v>
      </c>
      <c r="H14" s="23" t="s">
        <v>31</v>
      </c>
    </row>
    <row r="15" spans="1:8" ht="27.75" x14ac:dyDescent="0.25">
      <c r="A15" s="17" t="s">
        <v>33</v>
      </c>
      <c r="B15" s="18" t="s">
        <v>80</v>
      </c>
      <c r="C15" s="35" t="s">
        <v>27</v>
      </c>
      <c r="D15" s="1" t="s">
        <v>44</v>
      </c>
      <c r="E15" s="36" t="s">
        <v>72</v>
      </c>
      <c r="F15" s="37">
        <v>14033392</v>
      </c>
      <c r="G15" s="4">
        <v>44168</v>
      </c>
      <c r="H15" s="5">
        <v>44533</v>
      </c>
    </row>
    <row r="16" spans="1:8" ht="30" x14ac:dyDescent="0.25">
      <c r="A16" s="17" t="s">
        <v>38</v>
      </c>
      <c r="B16" s="18" t="s">
        <v>77</v>
      </c>
      <c r="C16" s="18" t="s">
        <v>11</v>
      </c>
      <c r="D16" s="2" t="s">
        <v>28</v>
      </c>
      <c r="E16" s="3">
        <v>25000000</v>
      </c>
      <c r="F16" s="21">
        <f>[1]Okfon!J10+[1]Okfon!J11</f>
        <v>3490000</v>
      </c>
      <c r="G16" s="22">
        <v>44193</v>
      </c>
      <c r="H16" s="23" t="s">
        <v>31</v>
      </c>
    </row>
    <row r="17" spans="1:8" ht="30" x14ac:dyDescent="0.25">
      <c r="A17" s="17" t="s">
        <v>42</v>
      </c>
      <c r="B17" s="7" t="s">
        <v>81</v>
      </c>
      <c r="C17" s="24" t="s">
        <v>6</v>
      </c>
      <c r="D17" s="25" t="s">
        <v>55</v>
      </c>
      <c r="E17" s="38" t="s">
        <v>24</v>
      </c>
      <c r="F17" s="21">
        <v>9558560</v>
      </c>
      <c r="G17" s="22">
        <v>44196</v>
      </c>
      <c r="H17" s="27">
        <v>44286</v>
      </c>
    </row>
    <row r="18" spans="1:8" ht="30" x14ac:dyDescent="0.25">
      <c r="A18" s="17" t="s">
        <v>48</v>
      </c>
      <c r="B18" s="7" t="s">
        <v>59</v>
      </c>
      <c r="C18" s="7" t="s">
        <v>21</v>
      </c>
      <c r="D18" s="2" t="s">
        <v>17</v>
      </c>
      <c r="E18" s="3">
        <v>42126000</v>
      </c>
      <c r="F18" s="3">
        <v>42126000</v>
      </c>
      <c r="G18" s="4">
        <v>44251</v>
      </c>
      <c r="H18" s="23" t="s">
        <v>31</v>
      </c>
    </row>
    <row r="19" spans="1:8" ht="30" x14ac:dyDescent="0.25">
      <c r="A19" s="17" t="s">
        <v>50</v>
      </c>
      <c r="B19" s="7" t="s">
        <v>64</v>
      </c>
      <c r="C19" s="7" t="s">
        <v>67</v>
      </c>
      <c r="D19" s="2" t="s">
        <v>26</v>
      </c>
      <c r="E19" s="3">
        <v>223117000</v>
      </c>
      <c r="F19" s="39">
        <v>223117000</v>
      </c>
      <c r="G19" s="4">
        <v>44258</v>
      </c>
      <c r="H19" s="5">
        <v>44587</v>
      </c>
    </row>
    <row r="20" spans="1:8" ht="30" x14ac:dyDescent="0.25">
      <c r="A20" s="17" t="s">
        <v>51</v>
      </c>
      <c r="B20" s="7" t="s">
        <v>61</v>
      </c>
      <c r="C20" s="40" t="s">
        <v>12</v>
      </c>
      <c r="D20" s="2" t="s">
        <v>52</v>
      </c>
      <c r="E20" s="3">
        <v>65914217</v>
      </c>
      <c r="F20" s="3">
        <v>65914217</v>
      </c>
      <c r="G20" s="4">
        <v>44267</v>
      </c>
      <c r="H20" s="23" t="s">
        <v>31</v>
      </c>
    </row>
    <row r="21" spans="1:8" x14ac:dyDescent="0.25">
      <c r="A21" s="17" t="s">
        <v>19</v>
      </c>
      <c r="B21" s="7" t="s">
        <v>63</v>
      </c>
      <c r="C21" s="7" t="s">
        <v>73</v>
      </c>
      <c r="D21" s="2" t="s">
        <v>20</v>
      </c>
      <c r="E21" s="3">
        <v>118857902</v>
      </c>
      <c r="F21" s="39">
        <f>[1]ETIAM!M2</f>
        <v>118857902.36220472</v>
      </c>
      <c r="G21" s="4">
        <v>44274</v>
      </c>
      <c r="H21" s="5">
        <v>44335</v>
      </c>
    </row>
    <row r="22" spans="1:8" ht="45" x14ac:dyDescent="0.25">
      <c r="A22" s="17" t="s">
        <v>43</v>
      </c>
      <c r="B22" s="7" t="s">
        <v>63</v>
      </c>
      <c r="C22" s="7" t="s">
        <v>70</v>
      </c>
      <c r="D22" s="25" t="s">
        <v>74</v>
      </c>
      <c r="E22" s="3">
        <v>56434750</v>
      </c>
      <c r="F22" s="21">
        <v>136250</v>
      </c>
      <c r="G22" s="29">
        <v>44293</v>
      </c>
      <c r="H22" s="23" t="s">
        <v>47</v>
      </c>
    </row>
    <row r="23" spans="1:8" x14ac:dyDescent="0.25">
      <c r="A23" s="17" t="s">
        <v>48</v>
      </c>
      <c r="B23" s="7" t="s">
        <v>62</v>
      </c>
      <c r="C23" s="7" t="s">
        <v>67</v>
      </c>
      <c r="D23" s="2" t="s">
        <v>54</v>
      </c>
      <c r="E23" s="3">
        <v>220809400</v>
      </c>
      <c r="F23" s="21">
        <v>220809400</v>
      </c>
      <c r="G23" s="4">
        <v>44302</v>
      </c>
      <c r="H23" s="5">
        <v>44363</v>
      </c>
    </row>
    <row r="24" spans="1:8" ht="27" x14ac:dyDescent="0.25">
      <c r="A24" s="17" t="s">
        <v>39</v>
      </c>
      <c r="B24" s="18" t="s">
        <v>78</v>
      </c>
      <c r="C24" s="24" t="s">
        <v>11</v>
      </c>
      <c r="D24" s="25" t="s">
        <v>40</v>
      </c>
      <c r="E24" s="36" t="s">
        <v>75</v>
      </c>
      <c r="F24" s="21">
        <v>4925000</v>
      </c>
      <c r="G24" s="29">
        <v>44302</v>
      </c>
      <c r="H24" s="30">
        <v>45032</v>
      </c>
    </row>
    <row r="25" spans="1:8" ht="30" x14ac:dyDescent="0.25">
      <c r="A25" s="17" t="s">
        <v>48</v>
      </c>
      <c r="B25" s="7" t="s">
        <v>61</v>
      </c>
      <c r="C25" s="7" t="s">
        <v>66</v>
      </c>
      <c r="D25" s="2" t="s">
        <v>25</v>
      </c>
      <c r="E25" s="3">
        <v>63481000</v>
      </c>
      <c r="F25" s="21">
        <v>51355999.691215068</v>
      </c>
      <c r="G25" s="4"/>
      <c r="H25" s="23" t="s">
        <v>31</v>
      </c>
    </row>
    <row r="26" spans="1:8" ht="15.75" thickBot="1" x14ac:dyDescent="0.3">
      <c r="A26" s="41" t="s">
        <v>29</v>
      </c>
      <c r="B26" s="42" t="s">
        <v>63</v>
      </c>
      <c r="C26" s="42" t="s">
        <v>70</v>
      </c>
      <c r="D26" s="43" t="s">
        <v>30</v>
      </c>
      <c r="E26" s="44" t="s">
        <v>46</v>
      </c>
      <c r="F26" s="45">
        <v>29273064</v>
      </c>
      <c r="G26" s="46"/>
      <c r="H26" s="47" t="s">
        <v>32</v>
      </c>
    </row>
  </sheetData>
  <sortState ref="A4:H26">
    <sortCondition ref="G4:G26"/>
  </sortState>
  <conditionalFormatting sqref="A22 A24">
    <cfRule type="duplicateValues" dxfId="19" priority="6"/>
  </conditionalFormatting>
  <conditionalFormatting sqref="G22:H22 A22 A24:A25">
    <cfRule type="expression" dxfId="17" priority="5">
      <formula>#REF!="igen"</formula>
    </cfRule>
  </conditionalFormatting>
  <conditionalFormatting sqref="A25">
    <cfRule type="duplicateValues" dxfId="15" priority="3"/>
  </conditionalFormatting>
  <conditionalFormatting sqref="G25:H25 D25">
    <cfRule type="expression" dxfId="13" priority="1">
      <formula>$G25="igen"</formula>
    </cfRule>
  </conditionalFormatting>
  <conditionalFormatting sqref="G4">
    <cfRule type="expression" dxfId="11" priority="9">
      <formula>$G4="igen"</formula>
    </cfRule>
  </conditionalFormatting>
  <conditionalFormatting sqref="E4">
    <cfRule type="expression" dxfId="9" priority="8">
      <formula>$G4="igen"</formula>
    </cfRule>
  </conditionalFormatting>
  <conditionalFormatting sqref="F4">
    <cfRule type="expression" dxfId="7" priority="7">
      <formula>$G4="igen"</formula>
    </cfRule>
  </conditionalFormatting>
  <conditionalFormatting sqref="D22">
    <cfRule type="expression" dxfId="5" priority="4">
      <formula>$G22="igen"</formula>
    </cfRule>
  </conditionalFormatting>
  <conditionalFormatting sqref="C26">
    <cfRule type="expression" dxfId="3" priority="2">
      <formula>$G25="igen"</formula>
    </cfRule>
  </conditionalFormatting>
  <conditionalFormatting sqref="G9">
    <cfRule type="expression" dxfId="1" priority="10">
      <formula>$H9="igen"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TÁBLA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Moldován - Széplaki Szilvia</dc:creator>
  <cp:lastModifiedBy>Czuri Mónika</cp:lastModifiedBy>
  <cp:lastPrinted>2021-07-14T11:12:53Z</cp:lastPrinted>
  <dcterms:created xsi:type="dcterms:W3CDTF">2021-04-08T09:52:29Z</dcterms:created>
  <dcterms:modified xsi:type="dcterms:W3CDTF">2021-07-20T12:26:49Z</dcterms:modified>
</cp:coreProperties>
</file>